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mcla.SCOTTISHFA\Desktop\"/>
    </mc:Choice>
  </mc:AlternateContent>
  <bookViews>
    <workbookView xWindow="0" yWindow="0" windowWidth="19200" windowHeight="11595"/>
  </bookViews>
  <sheets>
    <sheet name="Round 1" sheetId="2" r:id="rId1"/>
  </sheets>
  <definedNames>
    <definedName name="_xlnm._FilterDatabase" localSheetId="0" hidden="1">'Round 1'!$A$6:$H$40</definedName>
    <definedName name="_xlnm.Database">#REF!</definedName>
    <definedName name="League">#REF!</definedName>
    <definedName name="Leagues">#REF!</definedName>
    <definedName name="_xlnm.Print_Area" localSheetId="0">'Round 1'!$D:$H</definedName>
    <definedName name="_xlnm.Print_Titles" localSheetId="0">'Round 1'!$1:$6</definedName>
    <definedName name="Teams1">#REF!</definedName>
    <definedName name="Teams2">#REF!</definedName>
    <definedName name="Teams3">#REF!</definedName>
    <definedName name="Teams4">#REF!</definedName>
    <definedName name="Teams5">#REF!</definedName>
    <definedName name="Teams6">#REF!</definedName>
    <definedName name="Teams7">#REF!</definedName>
    <definedName name="Teams8">#REF!</definedName>
  </definedNames>
  <calcPr calcId="152511"/>
</workbook>
</file>

<file path=xl/calcChain.xml><?xml version="1.0" encoding="utf-8"?>
<calcChain xmlns="http://schemas.openxmlformats.org/spreadsheetml/2006/main">
  <c r="J6" i="2" l="1"/>
  <c r="M29" i="2" l="1"/>
  <c r="M22" i="2"/>
  <c r="K7" i="2"/>
  <c r="K26" i="2"/>
  <c r="J7" i="2"/>
  <c r="K22" i="2"/>
  <c r="K14" i="2"/>
  <c r="K30" i="2"/>
  <c r="K18" i="2"/>
  <c r="K34" i="2"/>
  <c r="K9" i="2"/>
  <c r="K13" i="2"/>
  <c r="K17" i="2"/>
  <c r="K21" i="2"/>
  <c r="K25" i="2"/>
  <c r="K29" i="2"/>
  <c r="K37" i="2"/>
  <c r="K15" i="2"/>
  <c r="K19" i="2"/>
  <c r="K27" i="2"/>
  <c r="K8" i="2"/>
  <c r="K12" i="2"/>
  <c r="K16" i="2"/>
  <c r="K28" i="2"/>
  <c r="K32" i="2"/>
  <c r="K36" i="2"/>
  <c r="K40" i="2"/>
  <c r="J32" i="2"/>
  <c r="J8" i="2"/>
  <c r="J20" i="2"/>
  <c r="J28" i="2"/>
  <c r="J17" i="2"/>
  <c r="J25" i="2"/>
  <c r="J12" i="2"/>
  <c r="J37" i="2"/>
  <c r="J36" i="2"/>
  <c r="J9" i="2"/>
  <c r="J13" i="2"/>
  <c r="J29" i="2"/>
  <c r="J24" i="2"/>
  <c r="J33" i="2"/>
  <c r="J10" i="2"/>
  <c r="J14" i="2"/>
  <c r="J18" i="2"/>
  <c r="J22" i="2"/>
  <c r="J26" i="2"/>
  <c r="J34" i="2"/>
  <c r="J38" i="2"/>
  <c r="J15" i="2"/>
  <c r="J19" i="2"/>
  <c r="J23" i="2"/>
  <c r="J27" i="2"/>
  <c r="J31" i="2"/>
  <c r="J35" i="2"/>
  <c r="M25" i="2"/>
  <c r="M27" i="2"/>
  <c r="M28" i="2"/>
  <c r="M26" i="2" l="1"/>
  <c r="K31" i="2"/>
  <c r="L29" i="2"/>
  <c r="L25" i="2"/>
  <c r="L28" i="2"/>
  <c r="L22" i="2"/>
  <c r="L27" i="2"/>
  <c r="M40" i="2" l="1"/>
  <c r="J30" i="2"/>
  <c r="M30" i="2"/>
  <c r="J21" i="2"/>
  <c r="M21" i="2"/>
  <c r="K10" i="2"/>
  <c r="M24" i="2"/>
  <c r="K24" i="2"/>
  <c r="M23" i="2"/>
  <c r="K33" i="2"/>
  <c r="J16" i="2"/>
  <c r="J40" i="2"/>
  <c r="K35" i="2"/>
  <c r="K20" i="2"/>
  <c r="K38" i="2"/>
  <c r="L26" i="2"/>
  <c r="K23" i="2"/>
  <c r="J39" i="2"/>
  <c r="J11" i="2"/>
  <c r="M8" i="2"/>
  <c r="A5" i="2" l="1"/>
  <c r="L23" i="2"/>
  <c r="L24" i="2"/>
  <c r="L21" i="2"/>
  <c r="L30" i="2"/>
  <c r="L40" i="2"/>
  <c r="L8" i="2"/>
  <c r="M15" i="2"/>
  <c r="M16" i="2"/>
  <c r="M12" i="2"/>
  <c r="M19" i="2"/>
  <c r="L19" i="2" l="1"/>
  <c r="L16" i="2"/>
  <c r="L12" i="2"/>
  <c r="L15" i="2"/>
  <c r="M18" i="2"/>
  <c r="L18" i="2" l="1"/>
  <c r="K11" i="2"/>
  <c r="M34" i="2"/>
  <c r="M20" i="2"/>
  <c r="M13" i="2"/>
  <c r="M9" i="2"/>
  <c r="M31" i="2"/>
  <c r="M17" i="2"/>
  <c r="M32" i="2"/>
  <c r="M14" i="2"/>
  <c r="M10" i="2"/>
  <c r="M37" i="2"/>
  <c r="M36" i="2"/>
  <c r="L32" i="2" l="1"/>
  <c r="L31" i="2"/>
  <c r="L13" i="2"/>
  <c r="L34" i="2"/>
  <c r="L37" i="2"/>
  <c r="L36" i="2"/>
  <c r="L10" i="2"/>
  <c r="L14" i="2"/>
  <c r="L17" i="2"/>
  <c r="L9" i="2"/>
  <c r="L20" i="2"/>
  <c r="M11" i="2"/>
  <c r="M7" i="2"/>
  <c r="K39" i="2"/>
  <c r="M35" i="2"/>
  <c r="M39" i="2"/>
  <c r="M33" i="2"/>
  <c r="M38" i="2"/>
  <c r="L39" i="2" l="1"/>
  <c r="L33" i="2"/>
  <c r="L35" i="2"/>
  <c r="L38" i="2"/>
  <c r="L7" i="2"/>
  <c r="L11" i="2"/>
</calcChain>
</file>

<file path=xl/comments1.xml><?xml version="1.0" encoding="utf-8"?>
<comments xmlns="http://schemas.openxmlformats.org/spreadsheetml/2006/main">
  <authors>
    <author>Graham</author>
  </authors>
  <commentList>
    <comment ref="H36" authorId="0" shapeId="0">
      <text>
        <r>
          <rPr>
            <b/>
            <sz val="9"/>
            <color indexed="81"/>
            <rFont val="Tahoma"/>
            <charset val="1"/>
          </rPr>
          <t>Graham:</t>
        </r>
        <r>
          <rPr>
            <sz val="9"/>
            <color indexed="81"/>
            <rFont val="Tahoma"/>
            <charset val="1"/>
          </rPr>
          <t xml:space="preserve">
Formerly Park Sports Project, amended 12/08</t>
        </r>
      </text>
    </comment>
  </commentList>
</comments>
</file>

<file path=xl/sharedStrings.xml><?xml version="1.0" encoding="utf-8"?>
<sst xmlns="http://schemas.openxmlformats.org/spreadsheetml/2006/main" count="153" uniqueCount="116">
  <si>
    <t>v</t>
  </si>
  <si>
    <t>Symington Caledonian (Ayr)</t>
  </si>
  <si>
    <t>Tarbolton (Ayr)</t>
  </si>
  <si>
    <t>COLVILLE PARK COUNTRY CLUB WEST OF SCOTLAND AMATEUR CUP</t>
  </si>
  <si>
    <t>FIRST ROUND DRAW</t>
  </si>
  <si>
    <t>No</t>
  </si>
  <si>
    <t>Crosshill Thistle (Ayr)</t>
  </si>
  <si>
    <t>East Kilbride (CSAFL)</t>
  </si>
  <si>
    <t>Motherwell Bridgeworks (NSLAFA)</t>
  </si>
  <si>
    <t>Milton AFC (Cal)</t>
  </si>
  <si>
    <t>Gartcosh United (Cal)</t>
  </si>
  <si>
    <t>Glenburn M. W. (Ayr)</t>
  </si>
  <si>
    <t>Shawlands FP (SAFL)</t>
  </si>
  <si>
    <t>Tynecastle (SSML)</t>
  </si>
  <si>
    <t>Stewarton United (Ayr)</t>
  </si>
  <si>
    <t>Strathclyde University (Cal)</t>
  </si>
  <si>
    <t>Craigneuk (GGPL)</t>
  </si>
  <si>
    <t>Garrowhill Thistle (CSAFL)</t>
  </si>
  <si>
    <t>Harestanes (CSAFL)</t>
  </si>
  <si>
    <t>John Street (GGPL)</t>
  </si>
  <si>
    <t>Stedfast (CSAFL)</t>
  </si>
  <si>
    <t>H</t>
  </si>
  <si>
    <t>A</t>
  </si>
  <si>
    <t>All</t>
  </si>
  <si>
    <t>Winner</t>
  </si>
  <si>
    <t>Home</t>
  </si>
  <si>
    <t>Away</t>
  </si>
  <si>
    <t>Blantyre RGM (NSLAFA)</t>
  </si>
  <si>
    <t>Blantyre Soccer Academy (NSLAFA)</t>
  </si>
  <si>
    <t>Maryhill Black Star (SSML)</t>
  </si>
  <si>
    <t>MLS Leeds (St &amp; D)</t>
  </si>
  <si>
    <t>Motherwell Thistle (SAFL)</t>
  </si>
  <si>
    <t>Port Glasgow (SAFL)</t>
  </si>
  <si>
    <t>Postal United (CSAFL)</t>
  </si>
  <si>
    <t>Rossvale (SAFL)</t>
  </si>
  <si>
    <t>Broomhouse (Cal)</t>
  </si>
  <si>
    <t>Crosshouse Waverley (Ayr)</t>
  </si>
  <si>
    <t>Drumchapel Amateur Colts (SAFL)</t>
  </si>
  <si>
    <t>Possil YM (CSAFL)</t>
  </si>
  <si>
    <t>Finnieston Park (GDSML)</t>
  </si>
  <si>
    <t>Gryffe Thistle (GCAFA)</t>
  </si>
  <si>
    <t>Catrine Amateurs (Ayr)</t>
  </si>
  <si>
    <t>Shawbridge AFC (SSML)</t>
  </si>
  <si>
    <t>Giffnock North AFC (Cal)</t>
  </si>
  <si>
    <t>West Stone AFC (GCAFA)</t>
  </si>
  <si>
    <t>Ardeer West Recreation (Ayr)</t>
  </si>
  <si>
    <t>Broomlands (Ayr)</t>
  </si>
  <si>
    <t>Carluke (SSML)</t>
  </si>
  <si>
    <t>East Kilbride Thistle (SSML)</t>
  </si>
  <si>
    <t>Greater Glasgow AFC (GCAFA)</t>
  </si>
  <si>
    <t>Hampden AFC (GCAFA)</t>
  </si>
  <si>
    <t>Kelvinbridge (SSML)</t>
  </si>
  <si>
    <t>Langcraigs (P &amp; D)</t>
  </si>
  <si>
    <t>Red Star (GDSML)</t>
  </si>
  <si>
    <t>Southside White Cart (SSML)</t>
  </si>
  <si>
    <t xml:space="preserve">Strathclyde University (GGPL) </t>
  </si>
  <si>
    <t>Windlaw (SSML)</t>
  </si>
  <si>
    <t>Anniesland (SECL)</t>
  </si>
  <si>
    <t>Albion (GCAFA)</t>
  </si>
  <si>
    <t>AFC Carbrain (St &amp; D)</t>
  </si>
  <si>
    <t>Blochairn Star  (SSML)</t>
  </si>
  <si>
    <t>Braehead AFC (GDSML)</t>
  </si>
  <si>
    <t>C.B.W.Waterside (CSAFL)</t>
  </si>
  <si>
    <t>Carlton YMCA (SAFL)</t>
  </si>
  <si>
    <t>Cartsbridge Church FC (SECL)</t>
  </si>
  <si>
    <t>Castlemilk BC (SAFL)</t>
  </si>
  <si>
    <t>Coatdyke Congregational (SECL)</t>
  </si>
  <si>
    <t>Crown Athletic (GCAFA)</t>
  </si>
  <si>
    <t>Dalry (Ayr)</t>
  </si>
  <si>
    <t>East End (SAFL)</t>
  </si>
  <si>
    <t>Gartcairn (SSML)</t>
  </si>
  <si>
    <t>Glencoats (P &amp; D)</t>
  </si>
  <si>
    <t>Holytown Colts Youth (SSML)</t>
  </si>
  <si>
    <t>Invac (GDSML)</t>
  </si>
  <si>
    <t>Millbeg (SAFL)</t>
  </si>
  <si>
    <t>Southside FC (CSAFL)</t>
  </si>
  <si>
    <t>Woodhall Thistle (Cal)</t>
  </si>
  <si>
    <t>34 ties</t>
  </si>
  <si>
    <r>
      <t xml:space="preserve">Cumbernauld Athletic (St &amp; D) </t>
    </r>
    <r>
      <rPr>
        <b/>
        <sz val="10"/>
        <color theme="1"/>
        <rFont val="Calibri"/>
        <family val="2"/>
        <scheme val="minor"/>
      </rPr>
      <t>FOLDED</t>
    </r>
  </si>
  <si>
    <t>Clear ties to be played on September 17th 2016 - 1.30pm ko</t>
  </si>
  <si>
    <t>REFEREE</t>
  </si>
  <si>
    <t>TIE #</t>
  </si>
  <si>
    <t>WALKOVER</t>
  </si>
  <si>
    <t>CAL  P.KERR</t>
  </si>
  <si>
    <t>NSLAFA  A.LOCH</t>
  </si>
  <si>
    <t>CSAFL  S.FOX</t>
  </si>
  <si>
    <t>SAFL  P.O'DONNELL</t>
  </si>
  <si>
    <t>NSLAFA  J.THOMSON</t>
  </si>
  <si>
    <t>CAL  M.MCROBERTS</t>
  </si>
  <si>
    <t>St &amp; D  D.LAMB</t>
  </si>
  <si>
    <t>CSAFL  J.FENTON</t>
  </si>
  <si>
    <t>CAL  G.KIRKWOOD</t>
  </si>
  <si>
    <t>AYR  J.BAILLIE</t>
  </si>
  <si>
    <t>GGPL  S.ALLAN</t>
  </si>
  <si>
    <t>GGPL  K.NOLAN</t>
  </si>
  <si>
    <t>St &amp; D  C.CAMPBELL</t>
  </si>
  <si>
    <t>SAFL  K.MCINTYRE</t>
  </si>
  <si>
    <t>AYR  R.HUNTER</t>
  </si>
  <si>
    <t>P&amp;D  J.SPURWAY</t>
  </si>
  <si>
    <t>CAL  C.LAUDER</t>
  </si>
  <si>
    <t>SAFL  S.WYLIE</t>
  </si>
  <si>
    <t>GGPL  D.DEMPSTER</t>
  </si>
  <si>
    <t>SAFL  A.V.D.BRINK</t>
  </si>
  <si>
    <t>CSAFL  R.DOOLAN</t>
  </si>
  <si>
    <t>CAL  M.AULD</t>
  </si>
  <si>
    <t>P&amp;D  G.ALLEN</t>
  </si>
  <si>
    <t>AYR  C.CREACH</t>
  </si>
  <si>
    <t>CSAFL  T.MCCANN</t>
  </si>
  <si>
    <t>CSAFL  S.MCPHAIL</t>
  </si>
  <si>
    <t>CSAFL  J.CAIRNEY</t>
  </si>
  <si>
    <t>CAL  K.ROGERS</t>
  </si>
  <si>
    <t>NSLAFA  P.STEWART</t>
  </si>
  <si>
    <t>AYR  I.HAMILTON</t>
  </si>
  <si>
    <t>AYR  S.FERGUSON</t>
  </si>
  <si>
    <t>CSAFL  M.KERR</t>
  </si>
  <si>
    <t>AYR  I.GOVANS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</si>
</sst>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6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right" indent="1"/>
    </xf>
    <xf numFmtId="0" fontId="11" fillId="0" borderId="2" xfId="0" applyFont="1" applyBorder="1" applyAlignment="1">
      <alignment horizontal="left" inden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/>
    </xf>
    <xf numFmtId="0" fontId="0" fillId="0" borderId="0" xfId="0" quotePrefix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1895475</xdr:colOff>
      <xdr:row>0</xdr:row>
      <xdr:rowOff>9525</xdr:rowOff>
    </xdr:from>
    <xdr:to>
      <xdr:col>13</xdr:col>
      <xdr:colOff>9525</xdr:colOff>
      <xdr:row>6</xdr:row>
      <xdr:rowOff>0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9525"/>
          <a:ext cx="1162050" cy="1162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</xdr:colOff>
      <xdr:row>0</xdr:row>
      <xdr:rowOff>1</xdr:rowOff>
    </xdr:from>
    <xdr:to>
      <xdr:col>3</xdr:col>
      <xdr:colOff>1178303</xdr:colOff>
      <xdr:row>5</xdr:row>
      <xdr:rowOff>180976</xdr:rowOff>
    </xdr:to>
    <xdr:pic>
      <xdr:nvPicPr>
        <xdr:cNvPr id="6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6" y="1"/>
          <a:ext cx="1178302" cy="1162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autoPageBreaks="0" fitToPage="1"/>
  </sheetPr>
  <dimension ref="A1:P91"/>
  <sheetViews>
    <sheetView showGridLines="0"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37" sqref="D37"/>
    </sheetView>
  </sheetViews>
  <sheetFormatPr defaultColWidth="0" defaultRowHeight="12.75" zeroHeight="1" x14ac:dyDescent="0.2"/>
  <cols>
    <col min="1" max="1" width="6.7109375" style="2" hidden="1" customWidth="1"/>
    <col min="2" max="3" width="10.7109375" style="2" hidden="1" customWidth="1"/>
    <col min="4" max="4" width="45.7109375" customWidth="1"/>
    <col min="5" max="5" width="6.7109375" style="14" customWidth="1"/>
    <col min="6" max="7" width="6.7109375" customWidth="1"/>
    <col min="8" max="8" width="45.7109375" customWidth="1"/>
    <col min="9" max="9" width="1.85546875" hidden="1" customWidth="1"/>
    <col min="10" max="11" width="9.140625" style="17" hidden="1" customWidth="1"/>
    <col min="12" max="12" width="9.140625" hidden="1" customWidth="1"/>
    <col min="13" max="13" width="25.7109375" hidden="1" customWidth="1"/>
    <col min="14" max="14" width="13.42578125" customWidth="1"/>
    <col min="15" max="15" width="8.7109375" style="22" customWidth="1"/>
    <col min="16" max="16" width="0" hidden="1" customWidth="1"/>
    <col min="17" max="16384" width="9.140625" hidden="1"/>
  </cols>
  <sheetData>
    <row r="1" spans="1:15" ht="15" x14ac:dyDescent="0.25">
      <c r="A1" s="12"/>
      <c r="B1" s="12"/>
      <c r="C1" s="12"/>
      <c r="D1" s="28"/>
      <c r="E1" s="28"/>
      <c r="F1" s="28"/>
      <c r="G1" s="28"/>
      <c r="H1" s="28"/>
    </row>
    <row r="2" spans="1:15" ht="15.75" x14ac:dyDescent="0.25">
      <c r="A2" s="33" t="s">
        <v>23</v>
      </c>
      <c r="B2" s="33"/>
      <c r="C2" s="33"/>
      <c r="D2" s="32" t="s">
        <v>3</v>
      </c>
      <c r="E2" s="32"/>
      <c r="F2" s="32"/>
      <c r="G2" s="32"/>
      <c r="H2" s="32"/>
    </row>
    <row r="3" spans="1:15" ht="15.75" x14ac:dyDescent="0.25">
      <c r="A3" s="16"/>
      <c r="B3" s="12"/>
      <c r="C3" s="12"/>
      <c r="D3" s="32" t="s">
        <v>4</v>
      </c>
      <c r="E3" s="32"/>
      <c r="F3" s="32"/>
      <c r="G3" s="32"/>
      <c r="H3" s="32"/>
    </row>
    <row r="4" spans="1:15" s="5" customFormat="1" ht="15.75" x14ac:dyDescent="0.25">
      <c r="A4" s="12"/>
      <c r="B4" s="21"/>
      <c r="C4" s="21"/>
      <c r="D4" s="29"/>
      <c r="E4" s="29"/>
      <c r="F4" s="29"/>
      <c r="G4" s="29"/>
      <c r="H4" s="29"/>
      <c r="J4"/>
      <c r="K4"/>
      <c r="L4"/>
      <c r="M4"/>
      <c r="N4"/>
      <c r="O4" s="4"/>
    </row>
    <row r="5" spans="1:15" ht="15.75" customHeight="1" x14ac:dyDescent="0.25">
      <c r="A5" s="11">
        <f>COUNTBLANK(E7:E40)</f>
        <v>34</v>
      </c>
      <c r="B5" s="30" t="s">
        <v>77</v>
      </c>
      <c r="C5" s="30"/>
      <c r="D5" s="31" t="s">
        <v>79</v>
      </c>
      <c r="E5" s="31"/>
      <c r="F5" s="31"/>
      <c r="G5" s="31"/>
      <c r="H5" s="31"/>
    </row>
    <row r="6" spans="1:15" ht="15" x14ac:dyDescent="0.25">
      <c r="A6" s="10" t="s">
        <v>5</v>
      </c>
      <c r="B6" s="11" t="s">
        <v>21</v>
      </c>
      <c r="C6" s="11" t="s">
        <v>22</v>
      </c>
      <c r="D6" s="18" t="s">
        <v>25</v>
      </c>
      <c r="E6" s="15" t="s">
        <v>21</v>
      </c>
      <c r="F6" s="15" t="s">
        <v>0</v>
      </c>
      <c r="G6" s="15" t="s">
        <v>22</v>
      </c>
      <c r="H6" s="19" t="s">
        <v>26</v>
      </c>
      <c r="J6" s="1" t="e">
        <f>VLOOKUP(A2,Leagues,2,FALSE)</f>
        <v>#REF!</v>
      </c>
      <c r="K6" s="1"/>
      <c r="L6" s="1" t="s">
        <v>5</v>
      </c>
      <c r="M6" s="3" t="s">
        <v>24</v>
      </c>
      <c r="N6" s="3" t="s">
        <v>80</v>
      </c>
      <c r="O6" s="1" t="s">
        <v>81</v>
      </c>
    </row>
    <row r="7" spans="1:15" s="6" customFormat="1" ht="20.45" customHeight="1" x14ac:dyDescent="0.2">
      <c r="A7" s="20">
        <v>1</v>
      </c>
      <c r="B7" s="13">
        <v>290</v>
      </c>
      <c r="C7" s="13">
        <v>196</v>
      </c>
      <c r="D7" s="23" t="s">
        <v>60</v>
      </c>
      <c r="E7" s="7"/>
      <c r="F7" s="7" t="s">
        <v>0</v>
      </c>
      <c r="G7" s="7"/>
      <c r="H7" s="23" t="s">
        <v>65</v>
      </c>
      <c r="J7" s="9">
        <f t="shared" ref="J7:J40" si="0">IFERROR(FIND("("&amp;J$6&amp;")",D7),0)</f>
        <v>0</v>
      </c>
      <c r="K7" s="9">
        <f>IFERROR(FIND("("&amp;J$6&amp;")",H7),0)</f>
        <v>0</v>
      </c>
      <c r="L7" s="9" t="e">
        <f>VLOOKUP(M7,#REF!,3,FALSE)</f>
        <v>#REF!</v>
      </c>
      <c r="M7" s="5" t="str">
        <f>IF(E7&gt;G7,D7,IF(G7&gt;E7,H7,D7&amp;" OR "&amp;H7))</f>
        <v>Blochairn Star  (SSML) OR Castlemilk BC (SAFL)</v>
      </c>
      <c r="N7" s="25" t="s">
        <v>83</v>
      </c>
      <c r="O7" s="24">
        <v>1</v>
      </c>
    </row>
    <row r="8" spans="1:15" s="6" customFormat="1" ht="20.45" customHeight="1" x14ac:dyDescent="0.2">
      <c r="A8" s="20">
        <v>2</v>
      </c>
      <c r="B8" s="13">
        <v>226</v>
      </c>
      <c r="C8" s="13">
        <v>151</v>
      </c>
      <c r="D8" s="23" t="s">
        <v>61</v>
      </c>
      <c r="E8" s="7"/>
      <c r="F8" s="7" t="s">
        <v>0</v>
      </c>
      <c r="G8" s="7"/>
      <c r="H8" s="23" t="s">
        <v>64</v>
      </c>
      <c r="J8" s="9">
        <f t="shared" si="0"/>
        <v>0</v>
      </c>
      <c r="K8" s="9">
        <f t="shared" ref="K8:K40" si="1">IFERROR(FIND("("&amp;J$6&amp;")",H8),0)</f>
        <v>0</v>
      </c>
      <c r="L8" s="9" t="e">
        <f>VLOOKUP(M8,#REF!,3,FALSE)</f>
        <v>#REF!</v>
      </c>
      <c r="M8" s="5" t="str">
        <f t="shared" ref="M8:M40" si="2">IF(E8&gt;G8,D8,IF(G8&gt;E8,H8,D8&amp;" OR "&amp;H8))</f>
        <v>Braehead AFC (GDSML) OR Cartsbridge Church FC (SECL)</v>
      </c>
      <c r="N8" s="25" t="s">
        <v>84</v>
      </c>
      <c r="O8" s="24">
        <v>2</v>
      </c>
    </row>
    <row r="9" spans="1:15" s="6" customFormat="1" ht="20.45" customHeight="1" x14ac:dyDescent="0.2">
      <c r="A9" s="20">
        <v>3</v>
      </c>
      <c r="B9" s="13">
        <v>261</v>
      </c>
      <c r="C9" s="13">
        <v>5</v>
      </c>
      <c r="D9" s="23" t="s">
        <v>35</v>
      </c>
      <c r="E9" s="7"/>
      <c r="F9" s="7" t="s">
        <v>0</v>
      </c>
      <c r="G9" s="7"/>
      <c r="H9" s="23" t="s">
        <v>45</v>
      </c>
      <c r="J9" s="9">
        <f t="shared" si="0"/>
        <v>0</v>
      </c>
      <c r="K9" s="9">
        <f t="shared" si="1"/>
        <v>0</v>
      </c>
      <c r="L9" s="9" t="e">
        <f>VLOOKUP(M9,#REF!,3,FALSE)</f>
        <v>#REF!</v>
      </c>
      <c r="M9" s="5" t="str">
        <f t="shared" si="2"/>
        <v>Broomhouse (Cal) OR Ardeer West Recreation (Ayr)</v>
      </c>
      <c r="N9" s="25" t="s">
        <v>85</v>
      </c>
      <c r="O9" s="24">
        <v>3</v>
      </c>
    </row>
    <row r="10" spans="1:15" s="6" customFormat="1" ht="20.45" customHeight="1" x14ac:dyDescent="0.2">
      <c r="A10" s="20">
        <v>4</v>
      </c>
      <c r="B10" s="13">
        <v>248</v>
      </c>
      <c r="C10" s="13">
        <v>189</v>
      </c>
      <c r="D10" s="23" t="s">
        <v>62</v>
      </c>
      <c r="E10" s="7"/>
      <c r="F10" s="7" t="s">
        <v>0</v>
      </c>
      <c r="G10" s="7"/>
      <c r="H10" s="23" t="s">
        <v>13</v>
      </c>
      <c r="J10" s="9">
        <f t="shared" si="0"/>
        <v>0</v>
      </c>
      <c r="K10" s="9">
        <f t="shared" si="1"/>
        <v>0</v>
      </c>
      <c r="L10" s="9" t="e">
        <f>VLOOKUP(M10,#REF!,3,FALSE)</f>
        <v>#REF!</v>
      </c>
      <c r="M10" s="5" t="str">
        <f t="shared" si="2"/>
        <v>C.B.W.Waterside (CSAFL) OR Tynecastle (SSML)</v>
      </c>
      <c r="N10" s="25" t="s">
        <v>86</v>
      </c>
      <c r="O10" s="9">
        <v>4</v>
      </c>
    </row>
    <row r="11" spans="1:15" s="6" customFormat="1" ht="20.45" customHeight="1" x14ac:dyDescent="0.2">
      <c r="A11" s="20">
        <v>5</v>
      </c>
      <c r="B11" s="13">
        <v>262</v>
      </c>
      <c r="C11" s="13">
        <v>281</v>
      </c>
      <c r="D11" s="23" t="s">
        <v>66</v>
      </c>
      <c r="E11" s="7"/>
      <c r="F11" s="7" t="s">
        <v>0</v>
      </c>
      <c r="G11" s="7"/>
      <c r="H11" s="23" t="s">
        <v>48</v>
      </c>
      <c r="J11" s="9">
        <f t="shared" si="0"/>
        <v>0</v>
      </c>
      <c r="K11" s="9">
        <f t="shared" si="1"/>
        <v>0</v>
      </c>
      <c r="L11" s="9" t="e">
        <f>VLOOKUP(M11,#REF!,3,FALSE)</f>
        <v>#REF!</v>
      </c>
      <c r="M11" s="5" t="str">
        <f t="shared" si="2"/>
        <v>Coatdyke Congregational (SECL) OR East Kilbride Thistle (SSML)</v>
      </c>
      <c r="N11" s="25" t="s">
        <v>87</v>
      </c>
      <c r="O11" s="9">
        <v>5</v>
      </c>
    </row>
    <row r="12" spans="1:15" s="6" customFormat="1" ht="20.45" customHeight="1" x14ac:dyDescent="0.2">
      <c r="A12" s="20">
        <v>6</v>
      </c>
      <c r="B12" s="13">
        <v>135</v>
      </c>
      <c r="C12" s="13">
        <v>60</v>
      </c>
      <c r="D12" s="23" t="s">
        <v>36</v>
      </c>
      <c r="E12" s="7"/>
      <c r="F12" s="7" t="s">
        <v>0</v>
      </c>
      <c r="G12" s="7"/>
      <c r="H12" s="23" t="s">
        <v>49</v>
      </c>
      <c r="J12" s="9">
        <f t="shared" si="0"/>
        <v>0</v>
      </c>
      <c r="K12" s="9">
        <f t="shared" si="1"/>
        <v>0</v>
      </c>
      <c r="L12" s="9" t="e">
        <f>VLOOKUP(M12,#REF!,3,FALSE)</f>
        <v>#REF!</v>
      </c>
      <c r="M12" s="5" t="str">
        <f t="shared" si="2"/>
        <v>Crosshouse Waverley (Ayr) OR Greater Glasgow AFC (GCAFA)</v>
      </c>
      <c r="N12" s="25" t="s">
        <v>88</v>
      </c>
      <c r="O12" s="9">
        <v>6</v>
      </c>
    </row>
    <row r="13" spans="1:15" s="6" customFormat="1" ht="20.45" customHeight="1" x14ac:dyDescent="0.2">
      <c r="A13" s="20">
        <v>7</v>
      </c>
      <c r="B13" s="13">
        <v>217</v>
      </c>
      <c r="C13" s="13">
        <v>85</v>
      </c>
      <c r="D13" s="26" t="s">
        <v>78</v>
      </c>
      <c r="E13" s="27"/>
      <c r="F13" s="27" t="s">
        <v>0</v>
      </c>
      <c r="G13" s="27"/>
      <c r="H13" s="26" t="s">
        <v>51</v>
      </c>
      <c r="J13" s="9">
        <f t="shared" si="0"/>
        <v>0</v>
      </c>
      <c r="K13" s="9">
        <f t="shared" si="1"/>
        <v>0</v>
      </c>
      <c r="L13" s="9" t="e">
        <f>VLOOKUP(M13,#REF!,3,FALSE)</f>
        <v>#REF!</v>
      </c>
      <c r="M13" s="5" t="str">
        <f t="shared" si="2"/>
        <v>Cumbernauld Athletic (St &amp; D) FOLDED OR Kelvinbridge (SSML)</v>
      </c>
      <c r="N13" s="25" t="s">
        <v>82</v>
      </c>
      <c r="O13" s="9">
        <v>7</v>
      </c>
    </row>
    <row r="14" spans="1:15" s="6" customFormat="1" ht="20.45" customHeight="1" x14ac:dyDescent="0.2">
      <c r="A14" s="20">
        <v>8</v>
      </c>
      <c r="B14" s="13">
        <v>240</v>
      </c>
      <c r="C14" s="13">
        <v>31</v>
      </c>
      <c r="D14" s="23" t="s">
        <v>69</v>
      </c>
      <c r="E14" s="7"/>
      <c r="F14" s="7" t="s">
        <v>0</v>
      </c>
      <c r="G14" s="7"/>
      <c r="H14" s="23" t="s">
        <v>70</v>
      </c>
      <c r="J14" s="9">
        <f t="shared" si="0"/>
        <v>0</v>
      </c>
      <c r="K14" s="9">
        <f t="shared" si="1"/>
        <v>0</v>
      </c>
      <c r="L14" s="9" t="e">
        <f>VLOOKUP(M14,#REF!,3,FALSE)</f>
        <v>#REF!</v>
      </c>
      <c r="M14" s="5" t="str">
        <f t="shared" si="2"/>
        <v>East End (SAFL) OR Gartcairn (SSML)</v>
      </c>
      <c r="N14" s="25" t="s">
        <v>89</v>
      </c>
      <c r="O14" s="9">
        <v>8</v>
      </c>
    </row>
    <row r="15" spans="1:15" s="6" customFormat="1" ht="20.45" customHeight="1" x14ac:dyDescent="0.2">
      <c r="A15" s="20">
        <v>9</v>
      </c>
      <c r="B15" s="13">
        <v>32</v>
      </c>
      <c r="C15" s="13">
        <v>59</v>
      </c>
      <c r="D15" s="23" t="s">
        <v>7</v>
      </c>
      <c r="E15" s="7"/>
      <c r="F15" s="7" t="s">
        <v>0</v>
      </c>
      <c r="G15" s="7"/>
      <c r="H15" s="23" t="s">
        <v>63</v>
      </c>
      <c r="J15" s="9">
        <f t="shared" si="0"/>
        <v>0</v>
      </c>
      <c r="K15" s="9">
        <f t="shared" si="1"/>
        <v>0</v>
      </c>
      <c r="L15" s="9" t="e">
        <f>VLOOKUP(M15,#REF!,3,FALSE)</f>
        <v>#REF!</v>
      </c>
      <c r="M15" s="5" t="str">
        <f t="shared" si="2"/>
        <v>East Kilbride (CSAFL) OR Carlton YMCA (SAFL)</v>
      </c>
      <c r="N15" s="25" t="s">
        <v>113</v>
      </c>
      <c r="O15" s="9">
        <v>9</v>
      </c>
    </row>
    <row r="16" spans="1:15" s="6" customFormat="1" ht="20.45" customHeight="1" x14ac:dyDescent="0.2">
      <c r="A16" s="20">
        <v>10</v>
      </c>
      <c r="B16" s="13">
        <v>222</v>
      </c>
      <c r="C16" s="13">
        <v>200</v>
      </c>
      <c r="D16" s="23" t="s">
        <v>39</v>
      </c>
      <c r="E16" s="7"/>
      <c r="F16" s="7" t="s">
        <v>0</v>
      </c>
      <c r="G16" s="7"/>
      <c r="H16" s="23" t="s">
        <v>16</v>
      </c>
      <c r="J16" s="9">
        <f t="shared" si="0"/>
        <v>0</v>
      </c>
      <c r="K16" s="9">
        <f t="shared" si="1"/>
        <v>0</v>
      </c>
      <c r="L16" s="9" t="e">
        <f>VLOOKUP(M16,#REF!,3,FALSE)</f>
        <v>#REF!</v>
      </c>
      <c r="M16" s="5" t="str">
        <f t="shared" si="2"/>
        <v>Finnieston Park (GDSML) OR Craigneuk (GGPL)</v>
      </c>
      <c r="N16" s="25" t="s">
        <v>114</v>
      </c>
      <c r="O16" s="9">
        <v>10</v>
      </c>
    </row>
    <row r="17" spans="1:15" s="6" customFormat="1" ht="20.45" customHeight="1" x14ac:dyDescent="0.2">
      <c r="A17" s="20">
        <v>11</v>
      </c>
      <c r="B17" s="13">
        <v>102</v>
      </c>
      <c r="C17" s="13">
        <v>54</v>
      </c>
      <c r="D17" s="23" t="s">
        <v>17</v>
      </c>
      <c r="E17" s="7"/>
      <c r="F17" s="7" t="s">
        <v>0</v>
      </c>
      <c r="G17" s="7"/>
      <c r="H17" s="23" t="s">
        <v>31</v>
      </c>
      <c r="J17" s="9">
        <f t="shared" si="0"/>
        <v>0</v>
      </c>
      <c r="K17" s="9">
        <f t="shared" si="1"/>
        <v>0</v>
      </c>
      <c r="L17" s="9" t="e">
        <f>VLOOKUP(M17,#REF!,3,FALSE)</f>
        <v>#REF!</v>
      </c>
      <c r="M17" s="5" t="str">
        <f t="shared" si="2"/>
        <v>Garrowhill Thistle (CSAFL) OR Motherwell Thistle (SAFL)</v>
      </c>
      <c r="N17" s="25" t="s">
        <v>115</v>
      </c>
      <c r="O17" s="9">
        <v>11</v>
      </c>
    </row>
    <row r="18" spans="1:15" s="6" customFormat="1" ht="20.45" customHeight="1" x14ac:dyDescent="0.2">
      <c r="A18" s="20">
        <v>12</v>
      </c>
      <c r="B18" s="13">
        <v>246</v>
      </c>
      <c r="C18" s="13">
        <v>258</v>
      </c>
      <c r="D18" s="23" t="s">
        <v>10</v>
      </c>
      <c r="E18" s="7"/>
      <c r="F18" s="7" t="s">
        <v>0</v>
      </c>
      <c r="G18" s="7"/>
      <c r="H18" s="23" t="s">
        <v>46</v>
      </c>
      <c r="J18" s="9">
        <f t="shared" si="0"/>
        <v>0</v>
      </c>
      <c r="K18" s="9">
        <f t="shared" si="1"/>
        <v>0</v>
      </c>
      <c r="L18" s="9" t="e">
        <f>VLOOKUP(M18,#REF!,3,FALSE)</f>
        <v>#REF!</v>
      </c>
      <c r="M18" s="5" t="str">
        <f t="shared" si="2"/>
        <v>Gartcosh United (Cal) OR Broomlands (Ayr)</v>
      </c>
      <c r="N18" s="25" t="s">
        <v>90</v>
      </c>
      <c r="O18" s="9">
        <v>12</v>
      </c>
    </row>
    <row r="19" spans="1:15" s="6" customFormat="1" ht="20.45" customHeight="1" x14ac:dyDescent="0.2">
      <c r="A19" s="20">
        <v>13</v>
      </c>
      <c r="B19" s="13">
        <v>256</v>
      </c>
      <c r="C19" s="13">
        <v>157</v>
      </c>
      <c r="D19" s="23" t="s">
        <v>11</v>
      </c>
      <c r="E19" s="7"/>
      <c r="F19" s="7" t="s">
        <v>0</v>
      </c>
      <c r="G19" s="7"/>
      <c r="H19" s="23" t="s">
        <v>41</v>
      </c>
      <c r="J19" s="9">
        <f t="shared" si="0"/>
        <v>0</v>
      </c>
      <c r="K19" s="9">
        <f t="shared" si="1"/>
        <v>0</v>
      </c>
      <c r="L19" s="9" t="e">
        <f>VLOOKUP(M19,#REF!,3,FALSE)</f>
        <v>#REF!</v>
      </c>
      <c r="M19" s="5" t="str">
        <f t="shared" si="2"/>
        <v>Glenburn M. W. (Ayr) OR Catrine Amateurs (Ayr)</v>
      </c>
      <c r="N19" s="25" t="s">
        <v>91</v>
      </c>
      <c r="O19" s="9">
        <v>13</v>
      </c>
    </row>
    <row r="20" spans="1:15" s="6" customFormat="1" ht="20.45" customHeight="1" x14ac:dyDescent="0.2">
      <c r="A20" s="20">
        <v>14</v>
      </c>
      <c r="B20" s="13">
        <v>79</v>
      </c>
      <c r="C20" s="13">
        <v>144</v>
      </c>
      <c r="D20" s="23" t="s">
        <v>71</v>
      </c>
      <c r="E20" s="7"/>
      <c r="F20" s="7" t="s">
        <v>0</v>
      </c>
      <c r="G20" s="7"/>
      <c r="H20" s="23" t="s">
        <v>38</v>
      </c>
      <c r="J20" s="9">
        <f t="shared" si="0"/>
        <v>0</v>
      </c>
      <c r="K20" s="9">
        <f t="shared" si="1"/>
        <v>0</v>
      </c>
      <c r="L20" s="9" t="e">
        <f>VLOOKUP(M20,#REF!,3,FALSE)</f>
        <v>#REF!</v>
      </c>
      <c r="M20" s="5" t="str">
        <f t="shared" si="2"/>
        <v>Glencoats (P &amp; D) OR Possil YM (CSAFL)</v>
      </c>
      <c r="N20" s="25" t="s">
        <v>92</v>
      </c>
      <c r="O20" s="9">
        <v>14</v>
      </c>
    </row>
    <row r="21" spans="1:15" s="6" customFormat="1" ht="20.45" customHeight="1" x14ac:dyDescent="0.2">
      <c r="A21" s="20">
        <v>15</v>
      </c>
      <c r="B21" s="13">
        <v>146</v>
      </c>
      <c r="C21" s="13">
        <v>78</v>
      </c>
      <c r="D21" s="23" t="s">
        <v>40</v>
      </c>
      <c r="E21" s="7"/>
      <c r="F21" s="7" t="s">
        <v>0</v>
      </c>
      <c r="G21" s="7"/>
      <c r="H21" s="23" t="s">
        <v>6</v>
      </c>
      <c r="J21" s="9">
        <f t="shared" si="0"/>
        <v>0</v>
      </c>
      <c r="K21" s="9">
        <f t="shared" si="1"/>
        <v>0</v>
      </c>
      <c r="L21" s="9" t="e">
        <f>VLOOKUP(M21,#REF!,3,FALSE)</f>
        <v>#REF!</v>
      </c>
      <c r="M21" s="5" t="str">
        <f t="shared" ref="M21:M30" si="3">IF(E21&gt;G21,D21,IF(G21&gt;E21,H21,D21&amp;" OR "&amp;H21))</f>
        <v>Gryffe Thistle (GCAFA) OR Crosshill Thistle (Ayr)</v>
      </c>
      <c r="N21" s="25" t="s">
        <v>93</v>
      </c>
      <c r="O21" s="9">
        <v>15</v>
      </c>
    </row>
    <row r="22" spans="1:15" s="6" customFormat="1" ht="20.45" customHeight="1" x14ac:dyDescent="0.2">
      <c r="A22" s="20">
        <v>16</v>
      </c>
      <c r="B22" s="13">
        <v>241</v>
      </c>
      <c r="C22" s="13">
        <v>177</v>
      </c>
      <c r="D22" s="23" t="s">
        <v>18</v>
      </c>
      <c r="E22" s="7"/>
      <c r="F22" s="7" t="s">
        <v>0</v>
      </c>
      <c r="G22" s="7"/>
      <c r="H22" s="23" t="s">
        <v>37</v>
      </c>
      <c r="J22" s="9">
        <f t="shared" si="0"/>
        <v>0</v>
      </c>
      <c r="K22" s="9">
        <f t="shared" si="1"/>
        <v>0</v>
      </c>
      <c r="L22" s="9" t="e">
        <f>VLOOKUP(M22,#REF!,3,FALSE)</f>
        <v>#REF!</v>
      </c>
      <c r="M22" s="5" t="str">
        <f t="shared" si="3"/>
        <v>Harestanes (CSAFL) OR Drumchapel Amateur Colts (SAFL)</v>
      </c>
      <c r="N22" s="25" t="s">
        <v>94</v>
      </c>
      <c r="O22" s="9">
        <v>16</v>
      </c>
    </row>
    <row r="23" spans="1:15" s="6" customFormat="1" ht="20.45" customHeight="1" x14ac:dyDescent="0.2">
      <c r="A23" s="20">
        <v>17</v>
      </c>
      <c r="B23" s="13">
        <v>129</v>
      </c>
      <c r="C23" s="13">
        <v>40</v>
      </c>
      <c r="D23" s="23" t="s">
        <v>73</v>
      </c>
      <c r="E23" s="7"/>
      <c r="F23" s="7" t="s">
        <v>0</v>
      </c>
      <c r="G23" s="7"/>
      <c r="H23" s="23" t="s">
        <v>47</v>
      </c>
      <c r="J23" s="9">
        <f t="shared" si="0"/>
        <v>0</v>
      </c>
      <c r="K23" s="9">
        <f t="shared" si="1"/>
        <v>0</v>
      </c>
      <c r="L23" s="9" t="e">
        <f>VLOOKUP(M23,#REF!,3,FALSE)</f>
        <v>#REF!</v>
      </c>
      <c r="M23" s="5" t="str">
        <f t="shared" si="3"/>
        <v>Invac (GDSML) OR Carluke (SSML)</v>
      </c>
      <c r="N23" s="25" t="s">
        <v>95</v>
      </c>
      <c r="O23" s="9">
        <v>17</v>
      </c>
    </row>
    <row r="24" spans="1:15" s="6" customFormat="1" ht="20.45" customHeight="1" x14ac:dyDescent="0.2">
      <c r="A24" s="20">
        <v>18</v>
      </c>
      <c r="B24" s="13">
        <v>265</v>
      </c>
      <c r="C24" s="13">
        <v>6</v>
      </c>
      <c r="D24" s="23" t="s">
        <v>19</v>
      </c>
      <c r="E24" s="7"/>
      <c r="F24" s="7" t="s">
        <v>0</v>
      </c>
      <c r="G24" s="7"/>
      <c r="H24" s="23" t="s">
        <v>9</v>
      </c>
      <c r="J24" s="9">
        <f t="shared" si="0"/>
        <v>0</v>
      </c>
      <c r="K24" s="9">
        <f t="shared" si="1"/>
        <v>0</v>
      </c>
      <c r="L24" s="9" t="e">
        <f>VLOOKUP(M24,#REF!,3,FALSE)</f>
        <v>#REF!</v>
      </c>
      <c r="M24" s="5" t="str">
        <f t="shared" si="3"/>
        <v>John Street (GGPL) OR Milton AFC (Cal)</v>
      </c>
      <c r="N24" s="25" t="s">
        <v>96</v>
      </c>
      <c r="O24" s="9">
        <v>18</v>
      </c>
    </row>
    <row r="25" spans="1:15" s="6" customFormat="1" ht="20.45" customHeight="1" x14ac:dyDescent="0.2">
      <c r="A25" s="20">
        <v>19</v>
      </c>
      <c r="B25" s="13">
        <v>136</v>
      </c>
      <c r="C25" s="13">
        <v>221</v>
      </c>
      <c r="D25" s="23" t="s">
        <v>29</v>
      </c>
      <c r="E25" s="7"/>
      <c r="F25" s="7" t="s">
        <v>0</v>
      </c>
      <c r="G25" s="7"/>
      <c r="H25" s="23" t="s">
        <v>43</v>
      </c>
      <c r="J25" s="9">
        <f t="shared" si="0"/>
        <v>0</v>
      </c>
      <c r="K25" s="9">
        <f t="shared" si="1"/>
        <v>0</v>
      </c>
      <c r="L25" s="9" t="e">
        <f>VLOOKUP(M25,#REF!,3,FALSE)</f>
        <v>#REF!</v>
      </c>
      <c r="M25" s="5" t="str">
        <f t="shared" si="3"/>
        <v>Maryhill Black Star (SSML) OR Giffnock North AFC (Cal)</v>
      </c>
      <c r="N25" s="25" t="s">
        <v>97</v>
      </c>
      <c r="O25" s="9">
        <v>19</v>
      </c>
    </row>
    <row r="26" spans="1:15" s="6" customFormat="1" ht="20.45" customHeight="1" x14ac:dyDescent="0.2">
      <c r="A26" s="20">
        <v>20</v>
      </c>
      <c r="B26" s="13">
        <v>43</v>
      </c>
      <c r="C26" s="13">
        <v>269</v>
      </c>
      <c r="D26" s="23" t="s">
        <v>32</v>
      </c>
      <c r="E26" s="7"/>
      <c r="F26" s="7" t="s">
        <v>0</v>
      </c>
      <c r="G26" s="7"/>
      <c r="H26" s="23" t="s">
        <v>68</v>
      </c>
      <c r="J26" s="9">
        <f t="shared" si="0"/>
        <v>0</v>
      </c>
      <c r="K26" s="9">
        <f t="shared" si="1"/>
        <v>0</v>
      </c>
      <c r="L26" s="9" t="e">
        <f>VLOOKUP(M26,#REF!,3,FALSE)</f>
        <v>#REF!</v>
      </c>
      <c r="M26" s="5" t="str">
        <f t="shared" si="3"/>
        <v>Port Glasgow (SAFL) OR Dalry (Ayr)</v>
      </c>
      <c r="N26" s="25" t="s">
        <v>98</v>
      </c>
      <c r="O26" s="9">
        <v>20</v>
      </c>
    </row>
    <row r="27" spans="1:15" s="6" customFormat="1" ht="20.45" customHeight="1" x14ac:dyDescent="0.2">
      <c r="A27" s="20">
        <v>21</v>
      </c>
      <c r="B27" s="13">
        <v>127</v>
      </c>
      <c r="C27" s="13">
        <v>201</v>
      </c>
      <c r="D27" s="23" t="s">
        <v>33</v>
      </c>
      <c r="E27" s="7"/>
      <c r="F27" s="7" t="s">
        <v>0</v>
      </c>
      <c r="G27" s="7"/>
      <c r="H27" s="23" t="s">
        <v>8</v>
      </c>
      <c r="J27" s="9">
        <f t="shared" si="0"/>
        <v>0</v>
      </c>
      <c r="K27" s="9">
        <f t="shared" si="1"/>
        <v>0</v>
      </c>
      <c r="L27" s="9" t="e">
        <f>VLOOKUP(M27,#REF!,3,FALSE)</f>
        <v>#REF!</v>
      </c>
      <c r="M27" s="5" t="str">
        <f t="shared" si="3"/>
        <v>Postal United (CSAFL) OR Motherwell Bridgeworks (NSLAFA)</v>
      </c>
      <c r="N27" s="25" t="s">
        <v>99</v>
      </c>
      <c r="O27" s="9">
        <v>21</v>
      </c>
    </row>
    <row r="28" spans="1:15" s="6" customFormat="1" ht="20.45" customHeight="1" x14ac:dyDescent="0.2">
      <c r="A28" s="20">
        <v>22</v>
      </c>
      <c r="B28" s="13">
        <v>260</v>
      </c>
      <c r="C28" s="13">
        <v>30</v>
      </c>
      <c r="D28" s="23" t="s">
        <v>53</v>
      </c>
      <c r="E28" s="7"/>
      <c r="F28" s="7" t="s">
        <v>0</v>
      </c>
      <c r="G28" s="7"/>
      <c r="H28" s="23" t="s">
        <v>50</v>
      </c>
      <c r="J28" s="9">
        <f t="shared" si="0"/>
        <v>0</v>
      </c>
      <c r="K28" s="9">
        <f t="shared" si="1"/>
        <v>0</v>
      </c>
      <c r="L28" s="9" t="e">
        <f>VLOOKUP(M28,#REF!,3,FALSE)</f>
        <v>#REF!</v>
      </c>
      <c r="M28" s="5" t="str">
        <f t="shared" si="3"/>
        <v>Red Star (GDSML) OR Hampden AFC (GCAFA)</v>
      </c>
      <c r="N28" s="25" t="s">
        <v>100</v>
      </c>
      <c r="O28" s="9">
        <v>22</v>
      </c>
    </row>
    <row r="29" spans="1:15" s="6" customFormat="1" ht="20.45" customHeight="1" x14ac:dyDescent="0.2">
      <c r="A29" s="20">
        <v>23</v>
      </c>
      <c r="B29" s="13">
        <v>182</v>
      </c>
      <c r="C29" s="13">
        <v>130</v>
      </c>
      <c r="D29" s="23" t="s">
        <v>34</v>
      </c>
      <c r="E29" s="7"/>
      <c r="F29" s="7" t="s">
        <v>0</v>
      </c>
      <c r="G29" s="7"/>
      <c r="H29" s="23" t="s">
        <v>59</v>
      </c>
      <c r="J29" s="9">
        <f t="shared" si="0"/>
        <v>0</v>
      </c>
      <c r="K29" s="9">
        <f t="shared" si="1"/>
        <v>0</v>
      </c>
      <c r="L29" s="9" t="e">
        <f>VLOOKUP(M29,#REF!,3,FALSE)</f>
        <v>#REF!</v>
      </c>
      <c r="M29" s="5" t="str">
        <f t="shared" si="3"/>
        <v>Rossvale (SAFL) OR AFC Carbrain (St &amp; D)</v>
      </c>
      <c r="N29" s="25" t="s">
        <v>101</v>
      </c>
      <c r="O29" s="9">
        <v>23</v>
      </c>
    </row>
    <row r="30" spans="1:15" s="6" customFormat="1" ht="20.45" customHeight="1" x14ac:dyDescent="0.2">
      <c r="A30" s="20">
        <v>24</v>
      </c>
      <c r="B30" s="13">
        <v>39</v>
      </c>
      <c r="C30" s="13">
        <v>7</v>
      </c>
      <c r="D30" s="23" t="s">
        <v>42</v>
      </c>
      <c r="E30" s="7"/>
      <c r="F30" s="7" t="s">
        <v>0</v>
      </c>
      <c r="G30" s="7"/>
      <c r="H30" s="23" t="s">
        <v>28</v>
      </c>
      <c r="J30" s="9">
        <f t="shared" si="0"/>
        <v>0</v>
      </c>
      <c r="K30" s="9">
        <f t="shared" si="1"/>
        <v>0</v>
      </c>
      <c r="L30" s="9" t="e">
        <f>VLOOKUP(M30,#REF!,3,FALSE)</f>
        <v>#REF!</v>
      </c>
      <c r="M30" s="5" t="str">
        <f t="shared" si="3"/>
        <v>Shawbridge AFC (SSML) OR Blantyre Soccer Academy (NSLAFA)</v>
      </c>
      <c r="N30" s="25" t="s">
        <v>102</v>
      </c>
      <c r="O30" s="9">
        <v>24</v>
      </c>
    </row>
    <row r="31" spans="1:15" s="6" customFormat="1" ht="20.45" customHeight="1" x14ac:dyDescent="0.2">
      <c r="A31" s="20">
        <v>25</v>
      </c>
      <c r="B31" s="13">
        <v>68</v>
      </c>
      <c r="C31" s="13">
        <v>104</v>
      </c>
      <c r="D31" s="23" t="s">
        <v>12</v>
      </c>
      <c r="E31" s="7"/>
      <c r="F31" s="7" t="s">
        <v>0</v>
      </c>
      <c r="G31" s="7"/>
      <c r="H31" s="23" t="s">
        <v>52</v>
      </c>
      <c r="J31" s="9">
        <f t="shared" si="0"/>
        <v>0</v>
      </c>
      <c r="K31" s="9">
        <f t="shared" si="1"/>
        <v>0</v>
      </c>
      <c r="L31" s="9" t="e">
        <f>VLOOKUP(M31,#REF!,3,FALSE)</f>
        <v>#REF!</v>
      </c>
      <c r="M31" s="5" t="str">
        <f t="shared" si="2"/>
        <v>Shawlands FP (SAFL) OR Langcraigs (P &amp; D)</v>
      </c>
      <c r="N31" s="25" t="s">
        <v>103</v>
      </c>
      <c r="O31" s="9">
        <v>25</v>
      </c>
    </row>
    <row r="32" spans="1:15" s="6" customFormat="1" ht="20.45" customHeight="1" x14ac:dyDescent="0.2">
      <c r="A32" s="20">
        <v>26</v>
      </c>
      <c r="B32" s="13">
        <v>152</v>
      </c>
      <c r="C32" s="13">
        <v>92</v>
      </c>
      <c r="D32" s="23" t="s">
        <v>75</v>
      </c>
      <c r="E32" s="7"/>
      <c r="F32" s="7" t="s">
        <v>0</v>
      </c>
      <c r="G32" s="7"/>
      <c r="H32" s="23" t="s">
        <v>14</v>
      </c>
      <c r="J32" s="9">
        <f t="shared" si="0"/>
        <v>0</v>
      </c>
      <c r="K32" s="9">
        <f t="shared" si="1"/>
        <v>0</v>
      </c>
      <c r="L32" s="9" t="e">
        <f>VLOOKUP(M32,#REF!,3,FALSE)</f>
        <v>#REF!</v>
      </c>
      <c r="M32" s="5" t="str">
        <f t="shared" si="2"/>
        <v>Southside FC (CSAFL) OR Stewarton United (Ayr)</v>
      </c>
      <c r="N32" s="25" t="s">
        <v>104</v>
      </c>
      <c r="O32" s="9">
        <v>26</v>
      </c>
    </row>
    <row r="33" spans="1:15" s="6" customFormat="1" ht="20.45" customHeight="1" x14ac:dyDescent="0.2">
      <c r="A33" s="20">
        <v>27</v>
      </c>
      <c r="B33" s="13">
        <v>81</v>
      </c>
      <c r="C33" s="13">
        <v>164</v>
      </c>
      <c r="D33" s="23" t="s">
        <v>54</v>
      </c>
      <c r="E33" s="7"/>
      <c r="F33" s="7" t="s">
        <v>0</v>
      </c>
      <c r="G33" s="7"/>
      <c r="H33" s="23" t="s">
        <v>74</v>
      </c>
      <c r="J33" s="9">
        <f t="shared" si="0"/>
        <v>0</v>
      </c>
      <c r="K33" s="9">
        <f t="shared" si="1"/>
        <v>0</v>
      </c>
      <c r="L33" s="9" t="e">
        <f>VLOOKUP(M33,#REF!,3,FALSE)</f>
        <v>#REF!</v>
      </c>
      <c r="M33" s="5" t="str">
        <f t="shared" si="2"/>
        <v>Southside White Cart (SSML) OR Millbeg (SAFL)</v>
      </c>
      <c r="N33" s="25" t="s">
        <v>105</v>
      </c>
      <c r="O33" s="9">
        <v>27</v>
      </c>
    </row>
    <row r="34" spans="1:15" s="6" customFormat="1" ht="20.45" customHeight="1" x14ac:dyDescent="0.2">
      <c r="A34" s="20">
        <v>28</v>
      </c>
      <c r="B34" s="13">
        <v>123</v>
      </c>
      <c r="C34" s="13">
        <v>75</v>
      </c>
      <c r="D34" s="23" t="s">
        <v>20</v>
      </c>
      <c r="E34" s="7"/>
      <c r="F34" s="7" t="s">
        <v>0</v>
      </c>
      <c r="G34" s="7"/>
      <c r="H34" s="23" t="s">
        <v>72</v>
      </c>
      <c r="J34" s="9">
        <f t="shared" si="0"/>
        <v>0</v>
      </c>
      <c r="K34" s="9">
        <f t="shared" si="1"/>
        <v>0</v>
      </c>
      <c r="L34" s="9" t="e">
        <f>VLOOKUP(M34,#REF!,3,FALSE)</f>
        <v>#REF!</v>
      </c>
      <c r="M34" s="5" t="str">
        <f t="shared" si="2"/>
        <v>Stedfast (CSAFL) OR Holytown Colts Youth (SSML)</v>
      </c>
      <c r="N34" s="25" t="s">
        <v>106</v>
      </c>
      <c r="O34" s="9">
        <v>28</v>
      </c>
    </row>
    <row r="35" spans="1:15" s="6" customFormat="1" ht="20.45" customHeight="1" x14ac:dyDescent="0.2">
      <c r="A35" s="20">
        <v>29</v>
      </c>
      <c r="B35" s="13">
        <v>163</v>
      </c>
      <c r="C35" s="13">
        <v>193</v>
      </c>
      <c r="D35" s="23" t="s">
        <v>15</v>
      </c>
      <c r="E35" s="7"/>
      <c r="F35" s="7" t="s">
        <v>0</v>
      </c>
      <c r="G35" s="7"/>
      <c r="H35" s="23" t="s">
        <v>27</v>
      </c>
      <c r="J35" s="9">
        <f t="shared" si="0"/>
        <v>0</v>
      </c>
      <c r="K35" s="9">
        <f t="shared" si="1"/>
        <v>0</v>
      </c>
      <c r="L35" s="9" t="e">
        <f>VLOOKUP(M35,#REF!,3,FALSE)</f>
        <v>#REF!</v>
      </c>
      <c r="M35" s="5" t="str">
        <f t="shared" si="2"/>
        <v>Strathclyde University (Cal) OR Blantyre RGM (NSLAFA)</v>
      </c>
      <c r="N35" s="25" t="s">
        <v>107</v>
      </c>
      <c r="O35" s="9">
        <v>29</v>
      </c>
    </row>
    <row r="36" spans="1:15" s="6" customFormat="1" ht="20.45" customHeight="1" x14ac:dyDescent="0.2">
      <c r="A36" s="20">
        <v>30</v>
      </c>
      <c r="B36" s="13">
        <v>236</v>
      </c>
      <c r="C36" s="13">
        <v>1</v>
      </c>
      <c r="D36" s="23" t="s">
        <v>55</v>
      </c>
      <c r="E36" s="7"/>
      <c r="F36" s="7" t="s">
        <v>0</v>
      </c>
      <c r="G36" s="7"/>
      <c r="H36" s="23" t="s">
        <v>58</v>
      </c>
      <c r="J36" s="9">
        <f t="shared" si="0"/>
        <v>0</v>
      </c>
      <c r="K36" s="9">
        <f t="shared" si="1"/>
        <v>0</v>
      </c>
      <c r="L36" s="9" t="e">
        <f>VLOOKUP(M36,#REF!,3,FALSE)</f>
        <v>#REF!</v>
      </c>
      <c r="M36" s="5" t="str">
        <f t="shared" si="2"/>
        <v>Strathclyde University (GGPL)  OR Albion (GCAFA)</v>
      </c>
      <c r="N36" s="25" t="s">
        <v>108</v>
      </c>
      <c r="O36" s="9">
        <v>30</v>
      </c>
    </row>
    <row r="37" spans="1:15" s="6" customFormat="1" ht="20.45" customHeight="1" x14ac:dyDescent="0.2">
      <c r="A37" s="20">
        <v>31</v>
      </c>
      <c r="B37" s="13">
        <v>34</v>
      </c>
      <c r="C37" s="13">
        <v>58</v>
      </c>
      <c r="D37" s="23" t="s">
        <v>1</v>
      </c>
      <c r="E37" s="7"/>
      <c r="F37" s="7" t="s">
        <v>0</v>
      </c>
      <c r="G37" s="7"/>
      <c r="H37" s="23" t="s">
        <v>44</v>
      </c>
      <c r="J37" s="9">
        <f t="shared" si="0"/>
        <v>0</v>
      </c>
      <c r="K37" s="9">
        <f t="shared" si="1"/>
        <v>0</v>
      </c>
      <c r="L37" s="9" t="e">
        <f>VLOOKUP(M37,#REF!,3,FALSE)</f>
        <v>#REF!</v>
      </c>
      <c r="M37" s="5" t="str">
        <f t="shared" si="2"/>
        <v>Symington Caledonian (Ayr) OR West Stone AFC (GCAFA)</v>
      </c>
      <c r="N37" s="25" t="s">
        <v>109</v>
      </c>
      <c r="O37" s="9">
        <v>31</v>
      </c>
    </row>
    <row r="38" spans="1:15" s="6" customFormat="1" ht="20.45" customHeight="1" x14ac:dyDescent="0.2">
      <c r="A38" s="20">
        <v>32</v>
      </c>
      <c r="B38" s="13">
        <v>101</v>
      </c>
      <c r="C38" s="13">
        <v>128</v>
      </c>
      <c r="D38" s="23" t="s">
        <v>2</v>
      </c>
      <c r="E38" s="7"/>
      <c r="F38" s="7" t="s">
        <v>0</v>
      </c>
      <c r="G38" s="7"/>
      <c r="H38" s="23" t="s">
        <v>57</v>
      </c>
      <c r="J38" s="9">
        <f t="shared" si="0"/>
        <v>0</v>
      </c>
      <c r="K38" s="9">
        <f t="shared" si="1"/>
        <v>0</v>
      </c>
      <c r="L38" s="9" t="e">
        <f>VLOOKUP(M38,#REF!,3,FALSE)</f>
        <v>#REF!</v>
      </c>
      <c r="M38" s="5" t="str">
        <f t="shared" si="2"/>
        <v>Tarbolton (Ayr) OR Anniesland (SECL)</v>
      </c>
      <c r="N38" s="25" t="s">
        <v>110</v>
      </c>
      <c r="O38" s="9">
        <v>32</v>
      </c>
    </row>
    <row r="39" spans="1:15" s="6" customFormat="1" ht="20.45" customHeight="1" x14ac:dyDescent="0.2">
      <c r="A39" s="20">
        <v>33</v>
      </c>
      <c r="B39" s="13">
        <v>286</v>
      </c>
      <c r="C39" s="13">
        <v>80</v>
      </c>
      <c r="D39" s="23" t="s">
        <v>56</v>
      </c>
      <c r="E39" s="7"/>
      <c r="F39" s="7" t="s">
        <v>0</v>
      </c>
      <c r="G39" s="7"/>
      <c r="H39" s="23" t="s">
        <v>67</v>
      </c>
      <c r="J39" s="9">
        <f t="shared" si="0"/>
        <v>0</v>
      </c>
      <c r="K39" s="9">
        <f t="shared" si="1"/>
        <v>0</v>
      </c>
      <c r="L39" s="9" t="e">
        <f>VLOOKUP(M39,#REF!,3,FALSE)</f>
        <v>#REF!</v>
      </c>
      <c r="M39" s="5" t="str">
        <f t="shared" si="2"/>
        <v>Windlaw (SSML) OR Crown Athletic (GCAFA)</v>
      </c>
      <c r="N39" s="25" t="s">
        <v>111</v>
      </c>
      <c r="O39" s="9">
        <v>33</v>
      </c>
    </row>
    <row r="40" spans="1:15" s="6" customFormat="1" ht="20.45" customHeight="1" x14ac:dyDescent="0.2">
      <c r="A40" s="20">
        <v>34</v>
      </c>
      <c r="B40" s="13">
        <v>160</v>
      </c>
      <c r="C40" s="13">
        <v>55</v>
      </c>
      <c r="D40" s="23" t="s">
        <v>76</v>
      </c>
      <c r="E40" s="7"/>
      <c r="F40" s="7" t="s">
        <v>0</v>
      </c>
      <c r="G40" s="7"/>
      <c r="H40" s="23" t="s">
        <v>30</v>
      </c>
      <c r="J40" s="9">
        <f t="shared" si="0"/>
        <v>0</v>
      </c>
      <c r="K40" s="9">
        <f t="shared" si="1"/>
        <v>0</v>
      </c>
      <c r="L40" s="9" t="e">
        <f>VLOOKUP(M40,#REF!,3,FALSE)</f>
        <v>#REF!</v>
      </c>
      <c r="M40" s="5" t="str">
        <f t="shared" si="2"/>
        <v>Woodhall Thistle (Cal) OR MLS Leeds (St &amp; D)</v>
      </c>
      <c r="N40" s="25" t="s">
        <v>112</v>
      </c>
      <c r="O40" s="9">
        <v>34</v>
      </c>
    </row>
    <row r="41" spans="1:15" x14ac:dyDescent="0.2">
      <c r="A41" s="8"/>
      <c r="B41" s="8"/>
      <c r="C41" s="8"/>
    </row>
    <row r="42" spans="1:15" hidden="1" x14ac:dyDescent="0.2">
      <c r="A42" s="8"/>
      <c r="B42" s="8"/>
      <c r="C42" s="8"/>
    </row>
    <row r="43" spans="1:15" hidden="1" x14ac:dyDescent="0.2">
      <c r="A43" s="8"/>
      <c r="B43" s="8"/>
      <c r="C43" s="8"/>
    </row>
    <row r="44" spans="1:15" hidden="1" x14ac:dyDescent="0.2">
      <c r="A44" s="8"/>
      <c r="B44" s="8"/>
      <c r="C44" s="8"/>
    </row>
    <row r="45" spans="1:15" hidden="1" x14ac:dyDescent="0.2">
      <c r="A45" s="8"/>
      <c r="B45" s="8"/>
      <c r="C45" s="8"/>
    </row>
    <row r="46" spans="1:15" hidden="1" x14ac:dyDescent="0.2"/>
    <row r="47" spans="1:15" hidden="1" x14ac:dyDescent="0.2"/>
    <row r="48" spans="1:1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autoFilter ref="A6:H40"/>
  <sortState ref="D7:H40">
    <sortCondition ref="D7"/>
  </sortState>
  <mergeCells count="7">
    <mergeCell ref="D1:H1"/>
    <mergeCell ref="D4:H4"/>
    <mergeCell ref="B5:C5"/>
    <mergeCell ref="D5:H5"/>
    <mergeCell ref="D3:H3"/>
    <mergeCell ref="D2:H2"/>
    <mergeCell ref="A2:C2"/>
  </mergeCells>
  <conditionalFormatting sqref="D7:D40">
    <cfRule type="expression" dxfId="1" priority="27">
      <formula>$J7&gt;0</formula>
    </cfRule>
  </conditionalFormatting>
  <conditionalFormatting sqref="H7:H40">
    <cfRule type="expression" dxfId="0" priority="29">
      <formula>$K7&gt;0</formula>
    </cfRule>
  </conditionalFormatting>
  <dataValidations count="1">
    <dataValidation type="list" allowBlank="1" showInputMessage="1" showErrorMessage="1" sqref="A2:C2">
      <formula1>League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paperSize="9" scale="7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Round 1</vt:lpstr>
      <vt:lpstr>'Round 1'!Print_Area</vt:lpstr>
      <vt:lpstr>'Round 1'!Print_Titles</vt:lpstr>
    </vt:vector>
  </TitlesOfParts>
  <Company>Portman Travel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gmair</dc:creator>
  <cp:lastModifiedBy>Stephen Mclaughlin</cp:lastModifiedBy>
  <cp:lastPrinted>2016-08-18T08:12:52Z</cp:lastPrinted>
  <dcterms:created xsi:type="dcterms:W3CDTF">2012-08-06T16:22:23Z</dcterms:created>
  <dcterms:modified xsi:type="dcterms:W3CDTF">2016-08-23T14:32:36Z</dcterms:modified>
</cp:coreProperties>
</file>